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500"/>
  </bookViews>
  <sheets>
    <sheet name="Лист1" sheetId="1" r:id="rId1"/>
  </sheets>
  <definedNames>
    <definedName name="_xlnm.Print_Titles" localSheetId="0">Лист1!$5:$5</definedName>
  </definedNames>
  <calcPr calcId="144525"/>
</workbook>
</file>

<file path=xl/sharedStrings.xml><?xml version="1.0" encoding="utf-8"?>
<sst xmlns="http://schemas.openxmlformats.org/spreadsheetml/2006/main" count="118" uniqueCount="117">
  <si>
    <t xml:space="preserve">СВЕДЕНИЯ </t>
  </si>
  <si>
    <t>об исполнении бюджета Белоярского района  по доходам в разрезе видов доходов в сравнении с запланированными значениями за 9 месяцев 2022 года</t>
  </si>
  <si>
    <t>(рублей)</t>
  </si>
  <si>
    <t>Наименование показателя</t>
  </si>
  <si>
    <t>Код дохода по бюджетной классификации</t>
  </si>
  <si>
    <t>Уточненный план на год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</si>
  <si>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</si>
  <si>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</si>
  <si>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</si>
  <si>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</si>
  <si>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</si>
  <si>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</si>
  <si>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</si>
  <si>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</si>
  <si>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</si>
  <si>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</si>
  <si>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</si>
  <si>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</si>
  <si>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</si>
  <si>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План 9 месяцев 2022 года</t>
  </si>
  <si>
    <t>Исполнение за 9 месяцев 2022 года</t>
  </si>
  <si>
    <t>% исполнения плана за год</t>
  </si>
  <si>
    <t>% исполнения плана за 9 месяцев 2022 года</t>
  </si>
  <si>
    <t>Доходы бюджета - Всего</t>
  </si>
  <si>
    <t>Х</t>
  </si>
  <si>
    <t>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</si>
  <si>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</si>
  <si>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</si>
  <si>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</si>
  <si>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</si>
  <si>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</si>
  <si>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</si>
  <si>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</si>
  <si>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</si>
  <si>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</si>
  <si>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</si>
  <si>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</si>
  <si>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</si>
  <si>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</si>
  <si>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</si>
  <si>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</si>
  <si>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</si>
  <si>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</si>
  <si>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</si>
  <si>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</si>
  <si>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</si>
  <si>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</si>
  <si>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</si>
  <si>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000 1 06 06000 00 0000 110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</si>
  <si>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</si>
  <si>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</si>
  <si>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</si>
  <si>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</si>
  <si>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</si>
  <si>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</si>
  <si>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</si>
  <si>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</si>
  <si>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</si>
  <si>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</si>
  <si>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</si>
  <si>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</si>
  <si>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</si>
  <si>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</si>
  <si>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</si>
  <si>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</si>
  <si>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за негативное воздействие на окружающую среду</t>
  </si>
  <si>
    <t>000 1 12 01000 01 0000 000</t>
  </si>
  <si>
    <t>Доходы от оказания платных услуг (работ) и компенсации затрат государства</t>
  </si>
  <si>
    <t>000 113 00000 00 0000 130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</si>
  <si>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</si>
  <si>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</si>
  <si>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</si>
  <si>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</si>
  <si>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</si>
  <si>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</si>
  <si>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</si>
  <si>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</si>
  <si>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</si>
  <si>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</si>
  <si>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приватизации имущества, находящегося в государственной и муниципальной собственности</t>
  </si>
  <si>
    <t>000 1 14 13 000 00 0000 000</t>
  </si>
  <si>
    <t>Штрафы, санкции, возмещение ущерба</t>
  </si>
  <si>
    <t>000 116 00000 00 0000 000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</si>
  <si>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
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</si>
  <si>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</si>
  <si>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</si>
  <si>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</si>
  <si>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</si>
  <si>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000 1 16 07 000 01 0000 140</t>
  </si>
  <si>
    <t>Платежи в целях возмещения причиненного ущерба (убытков)</t>
  </si>
  <si>
    <t>000 1 16 10 000 00 0000 140</t>
  </si>
  <si>
    <t>Платежи, уплачиваемые в целях возмещения вреда</t>
  </si>
  <si>
    <t>000 1 16 11 000 01 0000 140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</si>
  <si>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</si>
  <si>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</si>
  <si>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</si>
  <si>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</si>
  <si>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</si>
  <si>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</si>
  <si>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</si>
  <si>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</si>
  <si>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</si>
  <si>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</si>
  <si>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</si>
  <si>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</si>
  <si>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БЕЗВОЗМЕЗДНЫЕ ПОСТУПЛЕНИЯ ОТ ГОСУДАРСТВЕННЫХ (МУНИЦИПАЛЬНЫХ) ОРГАНИЗАЦИЙ</t>
  </si>
  <si>
    <t>000 2 03 00000 00 0000 000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</si>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</sst>
</file>

<file path=xl/styles.xml><?xml version="1.0" encoding="utf-8"?>
<styleSheet xmlns="http://schemas.openxmlformats.org/spreadsheetml/2006/main">
  <numFmts count="9">
    <numFmt numFmtId="176" formatCode="_-* #\.##0.00\ &quot;₽&quot;_-;\-* #\.##0.00\ &quot;₽&quot;_-;_-* \-??\ &quot;₽&quot;_-;_-@_-"/>
    <numFmt numFmtId="177" formatCode="_-* #\.##0.00_-;\-* #\.##0.00_-;_-* &quot;-&quot;??_-;_-@_-"/>
    <numFmt numFmtId="178" formatCode="#\ ##0.00"/>
    <numFmt numFmtId="179" formatCode="_-* #\.##0_-;\-* #\.##0_-;_-* &quot;-&quot;_-;_-@_-"/>
    <numFmt numFmtId="180" formatCode="&quot;&quot;###\ ##0.00"/>
    <numFmt numFmtId="181" formatCode="_-* #\.##0\ &quot;₽&quot;_-;\-* #\.##0\ &quot;₽&quot;_-;_-* \-\ &quot;₽&quot;_-;_-@_-"/>
    <numFmt numFmtId="182" formatCode="[$-419]#\ ##0.0"/>
    <numFmt numFmtId="183" formatCode="0.0"/>
    <numFmt numFmtId="184" formatCode="[$-419]#\ ##0.00"/>
  </numFmts>
  <fonts count="37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1"/>
      <color rgb="FF000000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b/>
      <i/>
      <sz val="12"/>
      <color rgb="FF00000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9" fillId="7" borderId="0" applyNumberFormat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9" borderId="8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0" fillId="0" borderId="0"/>
    <xf numFmtId="0" fontId="23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25" fillId="12" borderId="4" applyNumberFormat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21" applyFont="1" applyBorder="1" applyAlignment="1">
      <alignment horizontal="center" vertical="center" wrapText="1" shrinkToFit="1" readingOrder="1"/>
    </xf>
    <xf numFmtId="0" fontId="5" fillId="0" borderId="0" xfId="21" applyFont="1" applyBorder="1" applyAlignment="1">
      <alignment horizontal="center" vertical="center" wrapText="1" readingOrder="1"/>
    </xf>
    <xf numFmtId="0" fontId="6" fillId="0" borderId="1" xfId="2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2" borderId="1" xfId="21" applyFont="1" applyFill="1" applyBorder="1" applyAlignment="1">
      <alignment horizontal="left" vertical="top" wrapText="1" readingOrder="1"/>
    </xf>
    <xf numFmtId="0" fontId="6" fillId="2" borderId="1" xfId="21" applyFont="1" applyFill="1" applyBorder="1" applyAlignment="1">
      <alignment horizontal="center" vertical="center" wrapText="1" readingOrder="1"/>
    </xf>
    <xf numFmtId="178" fontId="6" fillId="2" borderId="1" xfId="21" applyNumberFormat="1" applyFont="1" applyFill="1" applyBorder="1" applyAlignment="1">
      <alignment horizontal="center" vertical="center" wrapText="1" readingOrder="1"/>
    </xf>
    <xf numFmtId="0" fontId="6" fillId="0" borderId="1" xfId="21" applyFont="1" applyBorder="1" applyAlignment="1">
      <alignment horizontal="left" vertical="top" wrapText="1" readingOrder="1"/>
    </xf>
    <xf numFmtId="178" fontId="6" fillId="0" borderId="1" xfId="21" applyNumberFormat="1" applyFont="1" applyBorder="1" applyAlignment="1">
      <alignment horizontal="center" vertical="center" wrapText="1" readingOrder="1"/>
    </xf>
    <xf numFmtId="0" fontId="7" fillId="0" borderId="1" xfId="21" applyFont="1" applyBorder="1" applyAlignment="1">
      <alignment horizontal="left" vertical="top" wrapText="1" readingOrder="1"/>
    </xf>
    <xf numFmtId="0" fontId="7" fillId="0" borderId="1" xfId="21" applyFont="1" applyBorder="1" applyAlignment="1">
      <alignment horizontal="center" vertical="center" wrapText="1" readingOrder="1"/>
    </xf>
    <xf numFmtId="178" fontId="7" fillId="0" borderId="1" xfId="21" applyNumberFormat="1" applyFont="1" applyBorder="1" applyAlignment="1">
      <alignment horizontal="center" vertical="center" wrapText="1" readingOrder="1"/>
    </xf>
    <xf numFmtId="0" fontId="8" fillId="0" borderId="1" xfId="21" applyFont="1" applyBorder="1" applyAlignment="1">
      <alignment horizontal="left" vertical="top" wrapText="1" readingOrder="1"/>
    </xf>
    <xf numFmtId="0" fontId="8" fillId="0" borderId="1" xfId="21" applyFont="1" applyBorder="1" applyAlignment="1">
      <alignment horizontal="center" vertical="center" wrapText="1" readingOrder="1"/>
    </xf>
    <xf numFmtId="178" fontId="8" fillId="0" borderId="1" xfId="21" applyNumberFormat="1" applyFont="1" applyBorder="1" applyAlignment="1">
      <alignment horizontal="center" vertical="center" wrapText="1" readingOrder="1"/>
    </xf>
    <xf numFmtId="180" fontId="9" fillId="3" borderId="2" xfId="0" applyNumberFormat="1" applyFont="1" applyFill="1" applyBorder="1" applyAlignment="1">
      <alignment horizontal="left" vertical="top" wrapText="1"/>
    </xf>
    <xf numFmtId="178" fontId="6" fillId="3" borderId="1" xfId="21" applyNumberFormat="1" applyFont="1" applyFill="1" applyBorder="1" applyAlignment="1">
      <alignment horizontal="center" vertical="center" wrapText="1" readingOrder="1"/>
    </xf>
    <xf numFmtId="180" fontId="10" fillId="0" borderId="2" xfId="0" applyNumberFormat="1" applyFont="1" applyBorder="1" applyAlignment="1">
      <alignment horizontal="left" vertical="top" wrapText="1"/>
    </xf>
    <xf numFmtId="180" fontId="10" fillId="0" borderId="2" xfId="0" applyNumberFormat="1" applyFont="1" applyBorder="1" applyAlignment="1">
      <alignment horizontal="center" vertical="center" wrapText="1"/>
    </xf>
    <xf numFmtId="178" fontId="3" fillId="0" borderId="0" xfId="0" applyNumberFormat="1" applyFont="1" applyBorder="1"/>
    <xf numFmtId="0" fontId="5" fillId="0" borderId="0" xfId="21" applyFont="1" applyBorder="1" applyAlignment="1">
      <alignment horizontal="center" vertical="center" wrapText="1" shrinkToFit="1" readingOrder="1"/>
    </xf>
    <xf numFmtId="0" fontId="11" fillId="0" borderId="3" xfId="0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 shrinkToFit="1"/>
    </xf>
    <xf numFmtId="182" fontId="6" fillId="2" borderId="1" xfId="21" applyNumberFormat="1" applyFont="1" applyFill="1" applyBorder="1" applyAlignment="1">
      <alignment horizontal="center" vertical="center" wrapText="1" readingOrder="1"/>
    </xf>
    <xf numFmtId="183" fontId="12" fillId="2" borderId="1" xfId="0" applyNumberFormat="1" applyFont="1" applyFill="1" applyBorder="1" applyAlignment="1">
      <alignment horizontal="center" vertical="center" readingOrder="1"/>
    </xf>
    <xf numFmtId="183" fontId="1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178" fontId="6" fillId="4" borderId="1" xfId="21" applyNumberFormat="1" applyFont="1" applyFill="1" applyBorder="1" applyAlignment="1">
      <alignment horizontal="center" vertical="center" wrapText="1" readingOrder="1"/>
    </xf>
    <xf numFmtId="182" fontId="6" fillId="0" borderId="1" xfId="21" applyNumberFormat="1" applyFont="1" applyBorder="1" applyAlignment="1">
      <alignment horizontal="center" vertical="center" wrapText="1" readingOrder="1"/>
    </xf>
    <xf numFmtId="183" fontId="12" fillId="0" borderId="1" xfId="0" applyNumberFormat="1" applyFont="1" applyBorder="1" applyAlignment="1">
      <alignment horizontal="center" vertical="center" readingOrder="1"/>
    </xf>
    <xf numFmtId="178" fontId="7" fillId="4" borderId="1" xfId="21" applyNumberFormat="1" applyFont="1" applyFill="1" applyBorder="1" applyAlignment="1">
      <alignment horizontal="center" vertical="center" wrapText="1" readingOrder="1"/>
    </xf>
    <xf numFmtId="182" fontId="7" fillId="0" borderId="1" xfId="21" applyNumberFormat="1" applyFont="1" applyBorder="1" applyAlignment="1">
      <alignment horizontal="center" vertical="center" wrapText="1" readingOrder="1"/>
    </xf>
    <xf numFmtId="183" fontId="13" fillId="0" borderId="1" xfId="0" applyNumberFormat="1" applyFont="1" applyBorder="1" applyAlignment="1">
      <alignment horizontal="center" vertical="center" readingOrder="1"/>
    </xf>
    <xf numFmtId="184" fontId="6" fillId="0" borderId="1" xfId="21" applyNumberFormat="1" applyFont="1" applyBorder="1" applyAlignment="1">
      <alignment horizontal="center" vertical="center" wrapText="1" readingOrder="1"/>
    </xf>
    <xf numFmtId="182" fontId="14" fillId="0" borderId="1" xfId="21" applyNumberFormat="1" applyFont="1" applyBorder="1" applyAlignment="1">
      <alignment horizontal="center" vertical="center" wrapText="1" readingOrder="1"/>
    </xf>
    <xf numFmtId="183" fontId="15" fillId="0" borderId="1" xfId="0" applyNumberFormat="1" applyFont="1" applyBorder="1" applyAlignment="1">
      <alignment horizontal="center" vertical="center" readingOrder="1"/>
    </xf>
    <xf numFmtId="178" fontId="8" fillId="4" borderId="1" xfId="21" applyNumberFormat="1" applyFont="1" applyFill="1" applyBorder="1" applyAlignment="1">
      <alignment horizontal="center" vertical="center" wrapText="1" readingOrder="1"/>
    </xf>
    <xf numFmtId="182" fontId="8" fillId="0" borderId="1" xfId="21" applyNumberFormat="1" applyFont="1" applyBorder="1" applyAlignment="1">
      <alignment horizontal="center" vertical="center" wrapText="1" readingOrder="1"/>
    </xf>
    <xf numFmtId="183" fontId="16" fillId="0" borderId="1" xfId="0" applyNumberFormat="1" applyFont="1" applyBorder="1" applyAlignment="1">
      <alignment horizontal="center" vertical="center" readingOrder="1"/>
    </xf>
    <xf numFmtId="182" fontId="6" fillId="3" borderId="1" xfId="21" applyNumberFormat="1" applyFont="1" applyFill="1" applyBorder="1" applyAlignment="1">
      <alignment horizontal="center" vertical="center" wrapText="1" readingOrder="1"/>
    </xf>
    <xf numFmtId="183" fontId="12" fillId="3" borderId="1" xfId="0" applyNumberFormat="1" applyFont="1" applyFill="1" applyBorder="1" applyAlignment="1">
      <alignment horizontal="center" vertical="center" readingOrder="1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Normal" xfId="21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7"/>
  <sheetViews>
    <sheetView showGridLines="0" tabSelected="1" view="pageBreakPreview" zoomScale="86" zoomScaleNormal="77" topLeftCell="A42" workbookViewId="0">
      <selection activeCell="R47" sqref="R47"/>
    </sheetView>
  </sheetViews>
  <sheetFormatPr defaultColWidth="9.14285714285714" defaultRowHeight="15"/>
  <cols>
    <col min="1" max="1" width="38" style="3" customWidth="1"/>
    <col min="2" max="2" width="29.2857142857143" style="3" customWidth="1"/>
    <col min="3" max="3" width="17.7142857142857" style="3" customWidth="1"/>
    <col min="4" max="4" width="14.4285714285714" style="3" hidden="1" customWidth="1"/>
    <col min="5" max="5" width="14.5714285714286" style="3" hidden="1" customWidth="1"/>
    <col min="6" max="6" width="15" style="3" hidden="1" customWidth="1"/>
    <col min="7" max="7" width="16.7142857142857" style="3" hidden="1" customWidth="1"/>
    <col min="8" max="8" width="4" style="3" hidden="1" customWidth="1"/>
    <col min="9" max="9" width="18.4285714285714" style="3" hidden="1" customWidth="1"/>
    <col min="10" max="10" width="16.5714285714286" style="3" hidden="1" customWidth="1"/>
    <col min="11" max="11" width="14.4285714285714" style="3" hidden="1" customWidth="1"/>
    <col min="12" max="12" width="14.1428571428571" style="3" hidden="1" customWidth="1"/>
    <col min="13" max="13" width="13.5714285714286" style="3" hidden="1" customWidth="1"/>
    <col min="14" max="14" width="16" style="3" hidden="1" customWidth="1"/>
    <col min="15" max="15" width="15.8571428571429" style="3" hidden="1" customWidth="1"/>
    <col min="16" max="16" width="12.7142857142857" style="3" hidden="1" customWidth="1"/>
    <col min="17" max="17" width="12.4285714285714" style="3" hidden="1" customWidth="1"/>
    <col min="18" max="19" width="18.1428571428571" style="3" customWidth="1"/>
    <col min="20" max="20" width="13" style="3" customWidth="1"/>
    <col min="21" max="21" width="14.1428571428571" style="3" customWidth="1"/>
    <col min="22" max="22" width="10.5714285714286" style="3" customWidth="1"/>
    <col min="23" max="64" width="9.14285714285714" style="3" customWidth="1"/>
  </cols>
  <sheetData>
    <row r="1" ht="17.45" customHeight="1" spans="1:2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24"/>
    </row>
    <row r="2" ht="36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24"/>
    </row>
    <row r="3" ht="14.45" customHeight="1" spans="1:2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ht="15.75" customHeight="1" spans="20:21">
      <c r="T4" s="25" t="s">
        <v>2</v>
      </c>
      <c r="U4" s="25"/>
    </row>
    <row r="5" ht="84" customHeight="1" spans="1:22">
      <c r="A5" s="6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6" t="s">
        <v>10</v>
      </c>
      <c r="I5" s="6" t="s">
        <v>4</v>
      </c>
      <c r="J5" s="6" t="s">
        <v>11</v>
      </c>
      <c r="K5" s="6" t="s">
        <v>12</v>
      </c>
      <c r="L5" s="6" t="s">
        <v>13</v>
      </c>
      <c r="M5" s="6" t="s">
        <v>14</v>
      </c>
      <c r="N5" s="6" t="s">
        <v>15</v>
      </c>
      <c r="O5" s="6" t="s">
        <v>16</v>
      </c>
      <c r="P5" s="6" t="s">
        <v>17</v>
      </c>
      <c r="Q5" s="6" t="s">
        <v>18</v>
      </c>
      <c r="R5" s="7" t="s">
        <v>19</v>
      </c>
      <c r="S5" s="6" t="s">
        <v>20</v>
      </c>
      <c r="T5" s="6" t="s">
        <v>21</v>
      </c>
      <c r="U5" s="7" t="s">
        <v>22</v>
      </c>
      <c r="V5" s="26"/>
    </row>
    <row r="6" s="1" customFormat="1" ht="20.25" customHeight="1" spans="1:22">
      <c r="A6" s="8" t="s">
        <v>23</v>
      </c>
      <c r="B6" s="9" t="s">
        <v>24</v>
      </c>
      <c r="C6" s="10">
        <f t="shared" ref="C6:S6" si="0">C7+C41</f>
        <v>4187133902.94</v>
      </c>
      <c r="D6" s="10">
        <f t="shared" si="0"/>
        <v>0</v>
      </c>
      <c r="E6" s="10">
        <f t="shared" si="0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  <c r="Q6" s="10">
        <f t="shared" si="0"/>
        <v>0</v>
      </c>
      <c r="R6" s="10">
        <f t="shared" si="0"/>
        <v>3285695094.1</v>
      </c>
      <c r="S6" s="10">
        <f t="shared" si="0"/>
        <v>3224770541.55</v>
      </c>
      <c r="T6" s="27">
        <f>S6/C6*100</f>
        <v>77.0161789974217</v>
      </c>
      <c r="U6" s="28">
        <f>S6/R6*100</f>
        <v>98.1457636571513</v>
      </c>
      <c r="V6" s="29"/>
    </row>
    <row r="7" s="2" customFormat="1" ht="36" customHeight="1" spans="1:22">
      <c r="A7" s="8" t="s">
        <v>25</v>
      </c>
      <c r="B7" s="9" t="s">
        <v>26</v>
      </c>
      <c r="C7" s="10">
        <f t="shared" ref="C7:S7" si="1">C8+C9+C10+C15+C19+C22+C27+C28+C31+C35</f>
        <v>804183072.83</v>
      </c>
      <c r="D7" s="10">
        <f t="shared" si="1"/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si="1"/>
        <v>0</v>
      </c>
      <c r="L7" s="10">
        <f t="shared" si="1"/>
        <v>0</v>
      </c>
      <c r="M7" s="10">
        <f t="shared" si="1"/>
        <v>0</v>
      </c>
      <c r="N7" s="10">
        <f t="shared" si="1"/>
        <v>0</v>
      </c>
      <c r="O7" s="10">
        <f t="shared" si="1"/>
        <v>0</v>
      </c>
      <c r="P7" s="10">
        <f t="shared" si="1"/>
        <v>0</v>
      </c>
      <c r="Q7" s="10">
        <f t="shared" si="1"/>
        <v>0</v>
      </c>
      <c r="R7" s="10">
        <f t="shared" si="1"/>
        <v>596545430.99</v>
      </c>
      <c r="S7" s="10">
        <f t="shared" si="1"/>
        <v>649956199.51</v>
      </c>
      <c r="T7" s="27">
        <f>S7/C7*100</f>
        <v>80.8219199668975</v>
      </c>
      <c r="U7" s="28">
        <f>S7/R7*100</f>
        <v>108.953344665026</v>
      </c>
      <c r="V7" s="30"/>
    </row>
    <row r="8" ht="25.5" customHeight="1" spans="1:22">
      <c r="A8" s="11" t="s">
        <v>27</v>
      </c>
      <c r="B8" s="6" t="s">
        <v>28</v>
      </c>
      <c r="C8" s="12">
        <v>625460900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1">
        <v>453442561</v>
      </c>
      <c r="S8" s="12">
        <v>494924975.67</v>
      </c>
      <c r="T8" s="32">
        <f t="shared" ref="T8:T15" si="2">S8/C8*100</f>
        <v>79.1296427434553</v>
      </c>
      <c r="U8" s="33">
        <f t="shared" ref="U8:U15" si="3">S8/R8*100</f>
        <v>109.148328418602</v>
      </c>
      <c r="V8" s="30"/>
    </row>
    <row r="9" ht="49.5" customHeight="1" spans="1:22">
      <c r="A9" s="11" t="s">
        <v>29</v>
      </c>
      <c r="B9" s="6" t="s">
        <v>30</v>
      </c>
      <c r="C9" s="12">
        <v>9038300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31">
        <v>7195216.09</v>
      </c>
      <c r="S9" s="12">
        <v>8483045.74</v>
      </c>
      <c r="T9" s="32">
        <f t="shared" si="2"/>
        <v>93.8566515827091</v>
      </c>
      <c r="U9" s="33">
        <f t="shared" si="3"/>
        <v>117.898415195477</v>
      </c>
      <c r="V9" s="30"/>
    </row>
    <row r="10" ht="20.25" customHeight="1" spans="1:22">
      <c r="A10" s="11" t="s">
        <v>31</v>
      </c>
      <c r="B10" s="6" t="s">
        <v>32</v>
      </c>
      <c r="C10" s="12">
        <f t="shared" ref="C10:S10" si="4">C11+C12+C13+C14</f>
        <v>64260300</v>
      </c>
      <c r="D10" s="12">
        <f t="shared" si="4"/>
        <v>0</v>
      </c>
      <c r="E10" s="12">
        <f t="shared" si="4"/>
        <v>0</v>
      </c>
      <c r="F10" s="12">
        <f t="shared" si="4"/>
        <v>0</v>
      </c>
      <c r="G10" s="12">
        <f t="shared" si="4"/>
        <v>0</v>
      </c>
      <c r="H10" s="12">
        <f t="shared" si="4"/>
        <v>0</v>
      </c>
      <c r="I10" s="12">
        <f t="shared" si="4"/>
        <v>0</v>
      </c>
      <c r="J10" s="12">
        <f t="shared" si="4"/>
        <v>0</v>
      </c>
      <c r="K10" s="12">
        <f t="shared" si="4"/>
        <v>0</v>
      </c>
      <c r="L10" s="12">
        <f t="shared" si="4"/>
        <v>0</v>
      </c>
      <c r="M10" s="12">
        <f t="shared" si="4"/>
        <v>0</v>
      </c>
      <c r="N10" s="12">
        <f t="shared" si="4"/>
        <v>0</v>
      </c>
      <c r="O10" s="12">
        <f t="shared" si="4"/>
        <v>0</v>
      </c>
      <c r="P10" s="12">
        <f t="shared" si="4"/>
        <v>0</v>
      </c>
      <c r="Q10" s="12">
        <f t="shared" si="4"/>
        <v>0</v>
      </c>
      <c r="R10" s="31">
        <f t="shared" si="4"/>
        <v>50512671</v>
      </c>
      <c r="S10" s="12">
        <f t="shared" si="4"/>
        <v>53380618.86</v>
      </c>
      <c r="T10" s="32">
        <f t="shared" si="2"/>
        <v>83.0693583129864</v>
      </c>
      <c r="U10" s="33">
        <f t="shared" si="3"/>
        <v>105.677680081499</v>
      </c>
      <c r="V10" s="30"/>
    </row>
    <row r="11" ht="45.75" customHeight="1" spans="1:22">
      <c r="A11" s="13" t="s">
        <v>33</v>
      </c>
      <c r="B11" s="14" t="s">
        <v>34</v>
      </c>
      <c r="C11" s="15">
        <v>60348169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34">
        <v>47671485</v>
      </c>
      <c r="S11" s="15">
        <v>49619275.28</v>
      </c>
      <c r="T11" s="35">
        <f t="shared" si="2"/>
        <v>82.2216748282786</v>
      </c>
      <c r="U11" s="36">
        <f t="shared" si="3"/>
        <v>104.085860299926</v>
      </c>
      <c r="V11" s="30"/>
    </row>
    <row r="12" ht="29.25" customHeight="1" spans="1:22">
      <c r="A12" s="13" t="s">
        <v>35</v>
      </c>
      <c r="B12" s="14" t="s">
        <v>36</v>
      </c>
      <c r="C12" s="15">
        <v>349235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34">
        <v>349235</v>
      </c>
      <c r="S12" s="15">
        <v>339810.17</v>
      </c>
      <c r="T12" s="35">
        <f t="shared" si="2"/>
        <v>97.3012928257477</v>
      </c>
      <c r="U12" s="36">
        <f t="shared" si="3"/>
        <v>97.3012928257477</v>
      </c>
      <c r="V12" s="30"/>
    </row>
    <row r="13" ht="16.5" customHeight="1" spans="1:22">
      <c r="A13" s="13" t="s">
        <v>37</v>
      </c>
      <c r="B13" s="14" t="s">
        <v>38</v>
      </c>
      <c r="C13" s="15">
        <v>2596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34">
        <v>2596</v>
      </c>
      <c r="S13" s="15">
        <v>2596</v>
      </c>
      <c r="T13" s="35">
        <f t="shared" si="2"/>
        <v>100</v>
      </c>
      <c r="U13" s="36">
        <f t="shared" si="3"/>
        <v>100</v>
      </c>
      <c r="V13" s="30"/>
    </row>
    <row r="14" ht="48" customHeight="1" spans="1:22">
      <c r="A14" s="13" t="s">
        <v>39</v>
      </c>
      <c r="B14" s="14" t="s">
        <v>40</v>
      </c>
      <c r="C14" s="15">
        <v>3560300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34">
        <v>2489355</v>
      </c>
      <c r="S14" s="15">
        <v>3418937.41</v>
      </c>
      <c r="T14" s="35">
        <f t="shared" si="2"/>
        <v>96.0294753251131</v>
      </c>
      <c r="U14" s="36">
        <f t="shared" si="3"/>
        <v>137.34229991303</v>
      </c>
      <c r="V14" s="30"/>
    </row>
    <row r="15" ht="24.75" customHeight="1" spans="1:22">
      <c r="A15" s="11" t="s">
        <v>41</v>
      </c>
      <c r="B15" s="6" t="s">
        <v>42</v>
      </c>
      <c r="C15" s="12">
        <f>C16+C18+C17</f>
        <v>6120000</v>
      </c>
      <c r="D15" s="12">
        <f t="shared" ref="D15:S15" si="5">D16+D18+D17</f>
        <v>0</v>
      </c>
      <c r="E15" s="12">
        <f t="shared" si="5"/>
        <v>0</v>
      </c>
      <c r="F15" s="12">
        <f t="shared" si="5"/>
        <v>0</v>
      </c>
      <c r="G15" s="12">
        <f t="shared" si="5"/>
        <v>0</v>
      </c>
      <c r="H15" s="12">
        <f t="shared" si="5"/>
        <v>0</v>
      </c>
      <c r="I15" s="12">
        <f t="shared" si="5"/>
        <v>0</v>
      </c>
      <c r="J15" s="12">
        <f t="shared" si="5"/>
        <v>0</v>
      </c>
      <c r="K15" s="12">
        <f t="shared" si="5"/>
        <v>0</v>
      </c>
      <c r="L15" s="12">
        <f t="shared" si="5"/>
        <v>0</v>
      </c>
      <c r="M15" s="12">
        <f t="shared" si="5"/>
        <v>0</v>
      </c>
      <c r="N15" s="12">
        <f t="shared" si="5"/>
        <v>0</v>
      </c>
      <c r="O15" s="12">
        <f t="shared" si="5"/>
        <v>0</v>
      </c>
      <c r="P15" s="12">
        <f t="shared" si="5"/>
        <v>0</v>
      </c>
      <c r="Q15" s="12">
        <f t="shared" si="5"/>
        <v>0</v>
      </c>
      <c r="R15" s="12">
        <f t="shared" si="5"/>
        <v>2527047</v>
      </c>
      <c r="S15" s="12">
        <f t="shared" si="5"/>
        <v>2672165.59</v>
      </c>
      <c r="T15" s="37">
        <f t="shared" si="2"/>
        <v>43.6628364379085</v>
      </c>
      <c r="U15" s="37">
        <f t="shared" si="3"/>
        <v>105.742615392591</v>
      </c>
      <c r="V15" s="30"/>
    </row>
    <row r="16" ht="18.75" customHeight="1" spans="1:22">
      <c r="A16" s="13" t="s">
        <v>43</v>
      </c>
      <c r="B16" s="14" t="s">
        <v>44</v>
      </c>
      <c r="C16" s="15">
        <v>0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34">
        <v>0</v>
      </c>
      <c r="S16" s="15">
        <v>8984.76</v>
      </c>
      <c r="T16" s="35">
        <v>0</v>
      </c>
      <c r="U16" s="36">
        <v>0</v>
      </c>
      <c r="V16" s="30"/>
    </row>
    <row r="17" ht="18.75" customHeight="1" spans="1:22">
      <c r="A17" s="13" t="s">
        <v>45</v>
      </c>
      <c r="B17" s="14" t="s">
        <v>46</v>
      </c>
      <c r="C17" s="15">
        <v>6120000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34">
        <v>2527047</v>
      </c>
      <c r="S17" s="15">
        <v>2663180.83</v>
      </c>
      <c r="T17" s="35">
        <f>S17/C17*100</f>
        <v>43.5160266339869</v>
      </c>
      <c r="U17" s="36">
        <f>S17/R17*100</f>
        <v>105.387071550311</v>
      </c>
      <c r="V17" s="30"/>
    </row>
    <row r="18" ht="20.25" customHeight="1" spans="1:22">
      <c r="A18" s="13" t="s">
        <v>47</v>
      </c>
      <c r="B18" s="14" t="s">
        <v>48</v>
      </c>
      <c r="C18" s="15">
        <v>0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34">
        <v>0</v>
      </c>
      <c r="S18" s="15">
        <v>0</v>
      </c>
      <c r="T18" s="35">
        <v>0</v>
      </c>
      <c r="U18" s="36">
        <v>0</v>
      </c>
      <c r="V18" s="30"/>
    </row>
    <row r="19" ht="22.5" customHeight="1" spans="1:22">
      <c r="A19" s="11" t="s">
        <v>49</v>
      </c>
      <c r="B19" s="6" t="s">
        <v>50</v>
      </c>
      <c r="C19" s="12">
        <f t="shared" ref="C19:S19" si="6">C20+C21</f>
        <v>3435000</v>
      </c>
      <c r="D19" s="12">
        <f t="shared" si="6"/>
        <v>0</v>
      </c>
      <c r="E19" s="12">
        <f t="shared" si="6"/>
        <v>0</v>
      </c>
      <c r="F19" s="12">
        <f t="shared" si="6"/>
        <v>0</v>
      </c>
      <c r="G19" s="12">
        <f t="shared" si="6"/>
        <v>0</v>
      </c>
      <c r="H19" s="12">
        <f t="shared" si="6"/>
        <v>0</v>
      </c>
      <c r="I19" s="12">
        <f t="shared" si="6"/>
        <v>0</v>
      </c>
      <c r="J19" s="12">
        <f t="shared" si="6"/>
        <v>0</v>
      </c>
      <c r="K19" s="12">
        <f t="shared" si="6"/>
        <v>0</v>
      </c>
      <c r="L19" s="12">
        <f t="shared" si="6"/>
        <v>0</v>
      </c>
      <c r="M19" s="12">
        <f t="shared" si="6"/>
        <v>0</v>
      </c>
      <c r="N19" s="12">
        <f t="shared" si="6"/>
        <v>0</v>
      </c>
      <c r="O19" s="12">
        <f t="shared" si="6"/>
        <v>0</v>
      </c>
      <c r="P19" s="12">
        <f t="shared" si="6"/>
        <v>0</v>
      </c>
      <c r="Q19" s="12">
        <f t="shared" si="6"/>
        <v>0</v>
      </c>
      <c r="R19" s="31">
        <f t="shared" si="6"/>
        <v>2522939</v>
      </c>
      <c r="S19" s="12">
        <f t="shared" si="6"/>
        <v>3988695.68</v>
      </c>
      <c r="T19" s="32">
        <f>S19/C19*100</f>
        <v>116.119233770015</v>
      </c>
      <c r="U19" s="33">
        <f>S19/R19*100</f>
        <v>158.097190617768</v>
      </c>
      <c r="V19" s="30"/>
    </row>
    <row r="20" ht="48" customHeight="1" spans="1:22">
      <c r="A20" s="13" t="s">
        <v>51</v>
      </c>
      <c r="B20" s="14" t="s">
        <v>52</v>
      </c>
      <c r="C20" s="15">
        <v>3330000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34">
        <v>2417939</v>
      </c>
      <c r="S20" s="15">
        <v>3932695.68</v>
      </c>
      <c r="T20" s="35">
        <f>S20/C20*100</f>
        <v>118.098969369369</v>
      </c>
      <c r="U20" s="36">
        <f>S20/R20*100</f>
        <v>162.646604401517</v>
      </c>
      <c r="V20" s="30"/>
    </row>
    <row r="21" ht="63" customHeight="1" spans="1:22">
      <c r="A21" s="13" t="s">
        <v>53</v>
      </c>
      <c r="B21" s="14" t="s">
        <v>54</v>
      </c>
      <c r="C21" s="15">
        <v>105000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34">
        <v>105000</v>
      </c>
      <c r="S21" s="15">
        <v>56000</v>
      </c>
      <c r="T21" s="35">
        <f>S21/C21*100</f>
        <v>53.3333333333333</v>
      </c>
      <c r="U21" s="36">
        <f>S21/R21*100</f>
        <v>53.3333333333333</v>
      </c>
      <c r="V21" s="30"/>
    </row>
    <row r="22" ht="46.5" customHeight="1" spans="1:22">
      <c r="A22" s="11" t="s">
        <v>55</v>
      </c>
      <c r="B22" s="6" t="s">
        <v>56</v>
      </c>
      <c r="C22" s="12">
        <f t="shared" ref="C22:U22" si="7">C23+C24+C25+C26</f>
        <v>26055193.87</v>
      </c>
      <c r="D22" s="12">
        <f t="shared" si="7"/>
        <v>0</v>
      </c>
      <c r="E22" s="12">
        <f t="shared" si="7"/>
        <v>0</v>
      </c>
      <c r="F22" s="12">
        <f t="shared" si="7"/>
        <v>0</v>
      </c>
      <c r="G22" s="12">
        <f t="shared" si="7"/>
        <v>0</v>
      </c>
      <c r="H22" s="12">
        <f t="shared" si="7"/>
        <v>0</v>
      </c>
      <c r="I22" s="12">
        <f t="shared" si="7"/>
        <v>0</v>
      </c>
      <c r="J22" s="12">
        <f t="shared" si="7"/>
        <v>0</v>
      </c>
      <c r="K22" s="12">
        <f t="shared" si="7"/>
        <v>0</v>
      </c>
      <c r="L22" s="12">
        <f t="shared" si="7"/>
        <v>0</v>
      </c>
      <c r="M22" s="12">
        <f t="shared" si="7"/>
        <v>0</v>
      </c>
      <c r="N22" s="12">
        <f t="shared" si="7"/>
        <v>0</v>
      </c>
      <c r="O22" s="12">
        <f t="shared" si="7"/>
        <v>0</v>
      </c>
      <c r="P22" s="12">
        <f t="shared" si="7"/>
        <v>0</v>
      </c>
      <c r="Q22" s="12">
        <f t="shared" si="7"/>
        <v>0</v>
      </c>
      <c r="R22" s="31">
        <f t="shared" si="7"/>
        <v>20866087.87</v>
      </c>
      <c r="S22" s="12">
        <f t="shared" si="7"/>
        <v>18989939.22</v>
      </c>
      <c r="T22" s="37">
        <f t="shared" si="7"/>
        <v>309.195946086286</v>
      </c>
      <c r="U22" s="37">
        <f t="shared" si="7"/>
        <v>375.43329347015</v>
      </c>
      <c r="V22" s="30"/>
    </row>
    <row r="23" ht="51.75" customHeight="1" spans="1:22">
      <c r="A23" s="13" t="s">
        <v>57</v>
      </c>
      <c r="B23" s="14" t="s">
        <v>58</v>
      </c>
      <c r="C23" s="15">
        <v>230000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34">
        <v>172494</v>
      </c>
      <c r="S23" s="15">
        <v>201328.77</v>
      </c>
      <c r="T23" s="35">
        <f t="shared" ref="T23:T34" si="8">S23/C23*100</f>
        <v>87.534247826087</v>
      </c>
      <c r="U23" s="36">
        <f t="shared" ref="U23:U34" si="9">S23/R23*100</f>
        <v>116.716390135309</v>
      </c>
      <c r="V23" s="30"/>
    </row>
    <row r="24" ht="135.6" customHeight="1" spans="1:22">
      <c r="A24" s="13" t="s">
        <v>59</v>
      </c>
      <c r="B24" s="14" t="s">
        <v>60</v>
      </c>
      <c r="C24" s="15">
        <v>20816185.12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34">
        <v>16209585.12</v>
      </c>
      <c r="S24" s="15">
        <v>14819769.4</v>
      </c>
      <c r="T24" s="35">
        <f t="shared" si="8"/>
        <v>71.1934934982938</v>
      </c>
      <c r="U24" s="36">
        <f t="shared" si="9"/>
        <v>91.425963652301</v>
      </c>
      <c r="V24" s="30"/>
    </row>
    <row r="25" ht="51" customHeight="1" spans="1:22">
      <c r="A25" s="13" t="s">
        <v>61</v>
      </c>
      <c r="B25" s="14" t="s">
        <v>62</v>
      </c>
      <c r="C25" s="15">
        <v>2909008.75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4">
        <v>2909008.75</v>
      </c>
      <c r="S25" s="15">
        <v>2909008.75</v>
      </c>
      <c r="T25" s="35">
        <f t="shared" si="8"/>
        <v>100</v>
      </c>
      <c r="U25" s="36">
        <f t="shared" si="9"/>
        <v>100</v>
      </c>
      <c r="V25" s="30"/>
    </row>
    <row r="26" ht="146.1" customHeight="1" spans="1:22">
      <c r="A26" s="13" t="s">
        <v>63</v>
      </c>
      <c r="B26" s="14" t="s">
        <v>64</v>
      </c>
      <c r="C26" s="15">
        <v>2100000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4">
        <v>1575000</v>
      </c>
      <c r="S26" s="15">
        <v>1059832.3</v>
      </c>
      <c r="T26" s="35">
        <f t="shared" si="8"/>
        <v>50.4682047619048</v>
      </c>
      <c r="U26" s="36">
        <f t="shared" si="9"/>
        <v>67.2909396825397</v>
      </c>
      <c r="V26" s="30"/>
    </row>
    <row r="27" ht="33" customHeight="1" spans="1:22">
      <c r="A27" s="11" t="s">
        <v>65</v>
      </c>
      <c r="B27" s="6" t="s">
        <v>66</v>
      </c>
      <c r="C27" s="12">
        <v>7922042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31">
        <v>6910060.99</v>
      </c>
      <c r="S27" s="12">
        <v>6739704.68</v>
      </c>
      <c r="T27" s="32">
        <f t="shared" si="8"/>
        <v>85.0753464826367</v>
      </c>
      <c r="U27" s="33">
        <f t="shared" si="9"/>
        <v>97.5346627150392</v>
      </c>
      <c r="V27" s="30"/>
    </row>
    <row r="28" ht="53.25" customHeight="1" spans="1:22">
      <c r="A28" s="11" t="s">
        <v>67</v>
      </c>
      <c r="B28" s="6" t="s">
        <v>68</v>
      </c>
      <c r="C28" s="12">
        <f t="shared" ref="C28:S28" si="10">C29+C30</f>
        <v>8620909.63</v>
      </c>
      <c r="D28" s="12">
        <f t="shared" si="10"/>
        <v>0</v>
      </c>
      <c r="E28" s="12">
        <f t="shared" si="10"/>
        <v>0</v>
      </c>
      <c r="F28" s="12">
        <f t="shared" si="10"/>
        <v>0</v>
      </c>
      <c r="G28" s="12">
        <f t="shared" si="10"/>
        <v>0</v>
      </c>
      <c r="H28" s="12">
        <f t="shared" si="10"/>
        <v>0</v>
      </c>
      <c r="I28" s="12">
        <f t="shared" si="10"/>
        <v>0</v>
      </c>
      <c r="J28" s="12">
        <f t="shared" si="10"/>
        <v>0</v>
      </c>
      <c r="K28" s="12">
        <f t="shared" si="10"/>
        <v>0</v>
      </c>
      <c r="L28" s="12">
        <f t="shared" si="10"/>
        <v>0</v>
      </c>
      <c r="M28" s="12">
        <f t="shared" si="10"/>
        <v>0</v>
      </c>
      <c r="N28" s="12">
        <f t="shared" si="10"/>
        <v>0</v>
      </c>
      <c r="O28" s="12">
        <f t="shared" si="10"/>
        <v>0</v>
      </c>
      <c r="P28" s="12">
        <f t="shared" si="10"/>
        <v>0</v>
      </c>
      <c r="Q28" s="12">
        <f t="shared" si="10"/>
        <v>0</v>
      </c>
      <c r="R28" s="31">
        <f t="shared" si="10"/>
        <v>8071201.64</v>
      </c>
      <c r="S28" s="12">
        <f t="shared" si="10"/>
        <v>6591767.22</v>
      </c>
      <c r="T28" s="32">
        <f t="shared" si="8"/>
        <v>76.4625486510291</v>
      </c>
      <c r="U28" s="33">
        <f t="shared" si="9"/>
        <v>81.6702086506167</v>
      </c>
      <c r="V28" s="30"/>
    </row>
    <row r="29" ht="34.5" customHeight="1" spans="1:22">
      <c r="A29" s="13" t="s">
        <v>69</v>
      </c>
      <c r="B29" s="14" t="s">
        <v>70</v>
      </c>
      <c r="C29" s="15">
        <v>6293000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4">
        <v>5763000</v>
      </c>
      <c r="S29" s="15">
        <v>4263857.59</v>
      </c>
      <c r="T29" s="35">
        <f t="shared" si="8"/>
        <v>67.7555631654219</v>
      </c>
      <c r="U29" s="36">
        <f t="shared" si="9"/>
        <v>73.9867706055874</v>
      </c>
      <c r="V29" s="30"/>
    </row>
    <row r="30" ht="39" customHeight="1" spans="1:22">
      <c r="A30" s="13" t="s">
        <v>71</v>
      </c>
      <c r="B30" s="14" t="s">
        <v>72</v>
      </c>
      <c r="C30" s="15">
        <v>2327909.63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34">
        <v>2308201.64</v>
      </c>
      <c r="S30" s="15">
        <v>2327909.63</v>
      </c>
      <c r="T30" s="35">
        <f t="shared" si="8"/>
        <v>100</v>
      </c>
      <c r="U30" s="36">
        <f t="shared" si="9"/>
        <v>100.853824451836</v>
      </c>
      <c r="V30" s="30"/>
    </row>
    <row r="31" ht="36" customHeight="1" spans="1:22">
      <c r="A31" s="11" t="s">
        <v>73</v>
      </c>
      <c r="B31" s="6" t="s">
        <v>74</v>
      </c>
      <c r="C31" s="12">
        <f>C32+C33+C34</f>
        <v>51318860.45</v>
      </c>
      <c r="D31" s="12">
        <f t="shared" ref="D31:S31" si="11">D32+D33+D34</f>
        <v>0</v>
      </c>
      <c r="E31" s="12">
        <f t="shared" si="11"/>
        <v>0</v>
      </c>
      <c r="F31" s="12">
        <f t="shared" si="11"/>
        <v>0</v>
      </c>
      <c r="G31" s="12">
        <f t="shared" si="11"/>
        <v>0</v>
      </c>
      <c r="H31" s="12">
        <f t="shared" si="11"/>
        <v>0</v>
      </c>
      <c r="I31" s="12">
        <f t="shared" si="11"/>
        <v>0</v>
      </c>
      <c r="J31" s="12">
        <f t="shared" si="11"/>
        <v>0</v>
      </c>
      <c r="K31" s="12">
        <f t="shared" si="11"/>
        <v>0</v>
      </c>
      <c r="L31" s="12">
        <f t="shared" si="11"/>
        <v>0</v>
      </c>
      <c r="M31" s="12">
        <f t="shared" si="11"/>
        <v>0</v>
      </c>
      <c r="N31" s="12">
        <f t="shared" si="11"/>
        <v>0</v>
      </c>
      <c r="O31" s="12">
        <f t="shared" si="11"/>
        <v>0</v>
      </c>
      <c r="P31" s="12">
        <f t="shared" si="11"/>
        <v>0</v>
      </c>
      <c r="Q31" s="12">
        <f t="shared" si="11"/>
        <v>0</v>
      </c>
      <c r="R31" s="12">
        <f t="shared" si="11"/>
        <v>43143460.45</v>
      </c>
      <c r="S31" s="12">
        <f t="shared" si="11"/>
        <v>51942248.38</v>
      </c>
      <c r="T31" s="32">
        <f t="shared" si="8"/>
        <v>101.214734552821</v>
      </c>
      <c r="U31" s="33">
        <f t="shared" si="9"/>
        <v>120.394256367537</v>
      </c>
      <c r="V31" s="30"/>
    </row>
    <row r="32" ht="21.75" customHeight="1" spans="1:22">
      <c r="A32" s="13" t="s">
        <v>75</v>
      </c>
      <c r="B32" s="14" t="s">
        <v>76</v>
      </c>
      <c r="C32" s="15">
        <v>43200000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34">
        <v>35150000</v>
      </c>
      <c r="S32" s="15">
        <v>42788484.84</v>
      </c>
      <c r="T32" s="35">
        <f t="shared" si="8"/>
        <v>99.0474186111111</v>
      </c>
      <c r="U32" s="36">
        <f t="shared" si="9"/>
        <v>121.731109075391</v>
      </c>
      <c r="V32" s="30"/>
    </row>
    <row r="33" ht="62.25" customHeight="1" spans="1:22">
      <c r="A33" s="13" t="s">
        <v>77</v>
      </c>
      <c r="B33" s="14" t="s">
        <v>78</v>
      </c>
      <c r="C33" s="15">
        <v>738260.45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34">
        <v>612860.45</v>
      </c>
      <c r="S33" s="15">
        <v>820986.04</v>
      </c>
      <c r="T33" s="35">
        <f t="shared" si="8"/>
        <v>111.205474978377</v>
      </c>
      <c r="U33" s="36">
        <f t="shared" si="9"/>
        <v>133.959703224445</v>
      </c>
      <c r="V33" s="30"/>
    </row>
    <row r="34" ht="62.25" customHeight="1" spans="1:22">
      <c r="A34" s="13" t="s">
        <v>79</v>
      </c>
      <c r="B34" s="14" t="s">
        <v>80</v>
      </c>
      <c r="C34" s="15">
        <v>7380600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34">
        <v>7380600</v>
      </c>
      <c r="S34" s="15">
        <v>8332777.5</v>
      </c>
      <c r="T34" s="35">
        <f t="shared" si="8"/>
        <v>112.90108527762</v>
      </c>
      <c r="U34" s="36">
        <f t="shared" si="9"/>
        <v>112.90108527762</v>
      </c>
      <c r="V34" s="30"/>
    </row>
    <row r="35" ht="30" customHeight="1" spans="1:22">
      <c r="A35" s="11" t="s">
        <v>81</v>
      </c>
      <c r="B35" s="6" t="s">
        <v>82</v>
      </c>
      <c r="C35" s="12">
        <f t="shared" ref="C35:S35" si="12">SUM(C36:C40)</f>
        <v>1951566.88</v>
      </c>
      <c r="D35" s="12">
        <f t="shared" si="12"/>
        <v>0</v>
      </c>
      <c r="E35" s="12">
        <f t="shared" si="12"/>
        <v>0</v>
      </c>
      <c r="F35" s="12">
        <f t="shared" si="12"/>
        <v>0</v>
      </c>
      <c r="G35" s="12">
        <f t="shared" si="12"/>
        <v>0</v>
      </c>
      <c r="H35" s="12">
        <f t="shared" si="12"/>
        <v>0</v>
      </c>
      <c r="I35" s="12">
        <f t="shared" si="12"/>
        <v>0</v>
      </c>
      <c r="J35" s="12">
        <f t="shared" si="12"/>
        <v>0</v>
      </c>
      <c r="K35" s="12">
        <f t="shared" si="12"/>
        <v>0</v>
      </c>
      <c r="L35" s="12">
        <f t="shared" si="12"/>
        <v>0</v>
      </c>
      <c r="M35" s="12">
        <f t="shared" si="12"/>
        <v>0</v>
      </c>
      <c r="N35" s="12">
        <f t="shared" si="12"/>
        <v>0</v>
      </c>
      <c r="O35" s="12">
        <f t="shared" si="12"/>
        <v>0</v>
      </c>
      <c r="P35" s="12">
        <f t="shared" si="12"/>
        <v>0</v>
      </c>
      <c r="Q35" s="12">
        <f t="shared" si="12"/>
        <v>0</v>
      </c>
      <c r="R35" s="31">
        <f t="shared" si="12"/>
        <v>1354185.95</v>
      </c>
      <c r="S35" s="12">
        <f t="shared" si="12"/>
        <v>2243038.47</v>
      </c>
      <c r="T35" s="38">
        <f t="shared" ref="T35:T40" si="13">S35/C35*100</f>
        <v>114.935260122881</v>
      </c>
      <c r="U35" s="39">
        <f t="shared" ref="U35:U40" si="14">S35/R35*100</f>
        <v>165.637405261811</v>
      </c>
      <c r="V35" s="30"/>
    </row>
    <row r="36" ht="82.5" customHeight="1" spans="1:22">
      <c r="A36" s="13" t="s">
        <v>83</v>
      </c>
      <c r="B36" s="14" t="s">
        <v>84</v>
      </c>
      <c r="C36" s="15">
        <v>1460484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34">
        <v>1111460</v>
      </c>
      <c r="S36" s="15">
        <v>1523190.14</v>
      </c>
      <c r="T36" s="35">
        <f t="shared" si="13"/>
        <v>104.293517765344</v>
      </c>
      <c r="U36" s="36">
        <f t="shared" si="14"/>
        <v>137.044080758642</v>
      </c>
      <c r="V36" s="30"/>
    </row>
    <row r="37" ht="66.75" customHeight="1" spans="1:22">
      <c r="A37" s="13" t="s">
        <v>85</v>
      </c>
      <c r="B37" s="14" t="s">
        <v>86</v>
      </c>
      <c r="C37" s="15">
        <v>34760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34">
        <v>34760</v>
      </c>
      <c r="S37" s="15">
        <v>42523.97</v>
      </c>
      <c r="T37" s="35">
        <f t="shared" si="13"/>
        <v>122.335932105869</v>
      </c>
      <c r="U37" s="36">
        <f t="shared" si="14"/>
        <v>122.335932105869</v>
      </c>
      <c r="V37" s="30"/>
    </row>
    <row r="38" ht="173.45" customHeight="1" spans="1:22">
      <c r="A38" s="13" t="s">
        <v>87</v>
      </c>
      <c r="B38" s="14" t="s">
        <v>88</v>
      </c>
      <c r="C38" s="15">
        <v>375619.38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34">
        <v>160365.95</v>
      </c>
      <c r="S38" s="15">
        <v>603855.61</v>
      </c>
      <c r="T38" s="35">
        <f t="shared" si="13"/>
        <v>160.762634238947</v>
      </c>
      <c r="U38" s="36">
        <f t="shared" si="14"/>
        <v>376.548519183779</v>
      </c>
      <c r="V38" s="30"/>
    </row>
    <row r="39" ht="38.25" customHeight="1" spans="1:22">
      <c r="A39" s="13" t="s">
        <v>89</v>
      </c>
      <c r="B39" s="14" t="s">
        <v>90</v>
      </c>
      <c r="C39" s="15">
        <v>50703.5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34">
        <v>47600</v>
      </c>
      <c r="S39" s="15">
        <v>43468.75</v>
      </c>
      <c r="T39" s="35">
        <f t="shared" si="13"/>
        <v>85.7312611555415</v>
      </c>
      <c r="U39" s="36">
        <f t="shared" si="14"/>
        <v>91.3209033613445</v>
      </c>
      <c r="V39" s="30"/>
    </row>
    <row r="40" ht="30.75" customHeight="1" spans="1:22">
      <c r="A40" s="13" t="s">
        <v>91</v>
      </c>
      <c r="B40" s="14" t="s">
        <v>92</v>
      </c>
      <c r="C40" s="15">
        <v>30000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34">
        <v>0</v>
      </c>
      <c r="S40" s="15">
        <v>30000</v>
      </c>
      <c r="T40" s="35">
        <f t="shared" si="13"/>
        <v>100</v>
      </c>
      <c r="U40" s="36">
        <v>0</v>
      </c>
      <c r="V40" s="30"/>
    </row>
    <row r="41" s="2" customFormat="1" ht="31.5" customHeight="1" spans="1:22">
      <c r="A41" s="8" t="s">
        <v>93</v>
      </c>
      <c r="B41" s="9" t="s">
        <v>94</v>
      </c>
      <c r="C41" s="10">
        <f>C42+C49+C51+C47</f>
        <v>3382950830.11</v>
      </c>
      <c r="D41" s="10">
        <f t="shared" ref="D41:S41" si="15">D42+D49+D51+D47</f>
        <v>0</v>
      </c>
      <c r="E41" s="10">
        <f t="shared" si="15"/>
        <v>0</v>
      </c>
      <c r="F41" s="10">
        <f t="shared" si="15"/>
        <v>0</v>
      </c>
      <c r="G41" s="10">
        <f t="shared" si="15"/>
        <v>0</v>
      </c>
      <c r="H41" s="10">
        <f t="shared" si="15"/>
        <v>0</v>
      </c>
      <c r="I41" s="10">
        <f t="shared" si="15"/>
        <v>0</v>
      </c>
      <c r="J41" s="10">
        <f t="shared" si="15"/>
        <v>0</v>
      </c>
      <c r="K41" s="10">
        <f t="shared" si="15"/>
        <v>0</v>
      </c>
      <c r="L41" s="10">
        <f t="shared" si="15"/>
        <v>0</v>
      </c>
      <c r="M41" s="10">
        <f t="shared" si="15"/>
        <v>0</v>
      </c>
      <c r="N41" s="10">
        <f t="shared" si="15"/>
        <v>0</v>
      </c>
      <c r="O41" s="10">
        <f t="shared" si="15"/>
        <v>0</v>
      </c>
      <c r="P41" s="10">
        <f t="shared" si="15"/>
        <v>0</v>
      </c>
      <c r="Q41" s="10">
        <f t="shared" si="15"/>
        <v>0</v>
      </c>
      <c r="R41" s="10">
        <f t="shared" si="15"/>
        <v>2689149663.11</v>
      </c>
      <c r="S41" s="10">
        <f t="shared" si="15"/>
        <v>2574814342.04</v>
      </c>
      <c r="T41" s="27">
        <f t="shared" ref="T41:T52" si="16">S41/C41*100</f>
        <v>76.1114917521954</v>
      </c>
      <c r="U41" s="28">
        <f t="shared" ref="U41:U52" si="17">S41/R41*100</f>
        <v>95.748272301893</v>
      </c>
      <c r="V41" s="30"/>
    </row>
    <row r="42" s="2" customFormat="1" ht="63.75" customHeight="1" spans="1:22">
      <c r="A42" s="8" t="s">
        <v>95</v>
      </c>
      <c r="B42" s="9" t="s">
        <v>96</v>
      </c>
      <c r="C42" s="10">
        <f t="shared" ref="C42:S42" si="18">C43+C44+C45+C46</f>
        <v>3326274707.14</v>
      </c>
      <c r="D42" s="10">
        <f t="shared" si="18"/>
        <v>0</v>
      </c>
      <c r="E42" s="10">
        <f t="shared" si="18"/>
        <v>0</v>
      </c>
      <c r="F42" s="10">
        <f t="shared" si="18"/>
        <v>0</v>
      </c>
      <c r="G42" s="10">
        <f t="shared" si="18"/>
        <v>0</v>
      </c>
      <c r="H42" s="10">
        <f t="shared" si="18"/>
        <v>0</v>
      </c>
      <c r="I42" s="10">
        <f t="shared" si="18"/>
        <v>0</v>
      </c>
      <c r="J42" s="10">
        <f t="shared" si="18"/>
        <v>0</v>
      </c>
      <c r="K42" s="10">
        <f t="shared" si="18"/>
        <v>0</v>
      </c>
      <c r="L42" s="10">
        <f t="shared" si="18"/>
        <v>0</v>
      </c>
      <c r="M42" s="10">
        <f t="shared" si="18"/>
        <v>0</v>
      </c>
      <c r="N42" s="10">
        <f t="shared" si="18"/>
        <v>0</v>
      </c>
      <c r="O42" s="10">
        <f t="shared" si="18"/>
        <v>0</v>
      </c>
      <c r="P42" s="10">
        <f t="shared" si="18"/>
        <v>0</v>
      </c>
      <c r="Q42" s="10">
        <f t="shared" si="18"/>
        <v>0</v>
      </c>
      <c r="R42" s="20">
        <f t="shared" si="18"/>
        <v>2636973540.14</v>
      </c>
      <c r="S42" s="10">
        <f t="shared" si="18"/>
        <v>2529258274.48</v>
      </c>
      <c r="T42" s="27">
        <f t="shared" si="16"/>
        <v>76.0387670041453</v>
      </c>
      <c r="U42" s="28">
        <f t="shared" si="17"/>
        <v>95.9151935345441</v>
      </c>
      <c r="V42" s="30"/>
    </row>
    <row r="43" ht="33.75" customHeight="1" spans="1:22">
      <c r="A43" s="16" t="s">
        <v>97</v>
      </c>
      <c r="B43" s="17" t="s">
        <v>98</v>
      </c>
      <c r="C43" s="18">
        <v>812804400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40">
        <v>690853870</v>
      </c>
      <c r="S43" s="18">
        <v>688358900</v>
      </c>
      <c r="T43" s="41">
        <f t="shared" si="16"/>
        <v>84.6893668390575</v>
      </c>
      <c r="U43" s="42">
        <f t="shared" si="17"/>
        <v>99.6388570567029</v>
      </c>
      <c r="V43" s="30"/>
    </row>
    <row r="44" ht="48" customHeight="1" spans="1:22">
      <c r="A44" s="16" t="s">
        <v>99</v>
      </c>
      <c r="B44" s="17" t="s">
        <v>100</v>
      </c>
      <c r="C44" s="18">
        <v>795783355.56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40">
        <v>647641201.56</v>
      </c>
      <c r="S44" s="18">
        <v>423953407.31</v>
      </c>
      <c r="T44" s="41">
        <f t="shared" si="16"/>
        <v>53.274977963275</v>
      </c>
      <c r="U44" s="42">
        <f t="shared" si="17"/>
        <v>65.4611544615763</v>
      </c>
      <c r="V44" s="30"/>
    </row>
    <row r="45" ht="36.75" customHeight="1" spans="1:22">
      <c r="A45" s="16" t="s">
        <v>101</v>
      </c>
      <c r="B45" s="17" t="s">
        <v>102</v>
      </c>
      <c r="C45" s="18">
        <v>1499372570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40">
        <v>1134313308</v>
      </c>
      <c r="S45" s="18">
        <v>1257021046.18</v>
      </c>
      <c r="T45" s="41">
        <f t="shared" si="16"/>
        <v>83.8364707565645</v>
      </c>
      <c r="U45" s="42">
        <f t="shared" si="17"/>
        <v>110.817799395861</v>
      </c>
      <c r="V45" s="30"/>
    </row>
    <row r="46" ht="21" customHeight="1" spans="1:22">
      <c r="A46" s="16" t="s">
        <v>103</v>
      </c>
      <c r="B46" s="17" t="s">
        <v>104</v>
      </c>
      <c r="C46" s="18">
        <v>218314381.58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40">
        <v>164165160.58</v>
      </c>
      <c r="S46" s="18">
        <v>159924920.99</v>
      </c>
      <c r="T46" s="41">
        <f t="shared" si="16"/>
        <v>73.2544140393227</v>
      </c>
      <c r="U46" s="42">
        <f t="shared" si="17"/>
        <v>97.4170892441374</v>
      </c>
      <c r="V46" s="30"/>
    </row>
    <row r="47" ht="66.75" customHeight="1" spans="1:22">
      <c r="A47" s="19" t="s">
        <v>105</v>
      </c>
      <c r="B47" s="9" t="s">
        <v>106</v>
      </c>
      <c r="C47" s="20">
        <f>C48</f>
        <v>1800000</v>
      </c>
      <c r="D47" s="20">
        <f t="shared" ref="D47:S47" si="19">D48</f>
        <v>0</v>
      </c>
      <c r="E47" s="20">
        <f t="shared" si="19"/>
        <v>0</v>
      </c>
      <c r="F47" s="20">
        <f t="shared" si="19"/>
        <v>0</v>
      </c>
      <c r="G47" s="20">
        <f t="shared" si="19"/>
        <v>0</v>
      </c>
      <c r="H47" s="20">
        <f t="shared" si="19"/>
        <v>0</v>
      </c>
      <c r="I47" s="20">
        <f t="shared" si="19"/>
        <v>0</v>
      </c>
      <c r="J47" s="20">
        <f t="shared" si="19"/>
        <v>0</v>
      </c>
      <c r="K47" s="20">
        <f t="shared" si="19"/>
        <v>0</v>
      </c>
      <c r="L47" s="20">
        <f t="shared" si="19"/>
        <v>0</v>
      </c>
      <c r="M47" s="20">
        <f t="shared" si="19"/>
        <v>0</v>
      </c>
      <c r="N47" s="20">
        <f t="shared" si="19"/>
        <v>0</v>
      </c>
      <c r="O47" s="20">
        <f t="shared" si="19"/>
        <v>0</v>
      </c>
      <c r="P47" s="20">
        <f t="shared" si="19"/>
        <v>0</v>
      </c>
      <c r="Q47" s="20">
        <f t="shared" si="19"/>
        <v>0</v>
      </c>
      <c r="R47" s="20">
        <f t="shared" si="19"/>
        <v>1800000</v>
      </c>
      <c r="S47" s="20">
        <f t="shared" si="19"/>
        <v>1800000</v>
      </c>
      <c r="T47" s="43">
        <f t="shared" si="16"/>
        <v>100</v>
      </c>
      <c r="U47" s="44">
        <f t="shared" si="17"/>
        <v>100</v>
      </c>
      <c r="V47" s="30"/>
    </row>
    <row r="48" ht="67.5" customHeight="1" spans="1:22">
      <c r="A48" s="21" t="s">
        <v>107</v>
      </c>
      <c r="B48" s="22" t="s">
        <v>108</v>
      </c>
      <c r="C48" s="18">
        <v>1800000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40">
        <v>1800000</v>
      </c>
      <c r="S48" s="18">
        <v>1800000</v>
      </c>
      <c r="T48" s="41">
        <f t="shared" si="16"/>
        <v>100</v>
      </c>
      <c r="U48" s="42">
        <f t="shared" si="17"/>
        <v>100</v>
      </c>
      <c r="V48" s="30"/>
    </row>
    <row r="49" s="2" customFormat="1" ht="36" customHeight="1" spans="1:22">
      <c r="A49" s="8" t="s">
        <v>109</v>
      </c>
      <c r="B49" s="9" t="s">
        <v>110</v>
      </c>
      <c r="C49" s="10">
        <f t="shared" ref="C49:S49" si="20">C50</f>
        <v>55500000</v>
      </c>
      <c r="D49" s="10">
        <f t="shared" si="20"/>
        <v>0</v>
      </c>
      <c r="E49" s="10">
        <f t="shared" si="20"/>
        <v>0</v>
      </c>
      <c r="F49" s="10">
        <f t="shared" si="20"/>
        <v>0</v>
      </c>
      <c r="G49" s="10">
        <f t="shared" si="20"/>
        <v>0</v>
      </c>
      <c r="H49" s="10">
        <f t="shared" si="20"/>
        <v>0</v>
      </c>
      <c r="I49" s="10">
        <f t="shared" si="20"/>
        <v>0</v>
      </c>
      <c r="J49" s="10">
        <f t="shared" si="20"/>
        <v>0</v>
      </c>
      <c r="K49" s="10">
        <f t="shared" si="20"/>
        <v>0</v>
      </c>
      <c r="L49" s="10">
        <f t="shared" si="20"/>
        <v>0</v>
      </c>
      <c r="M49" s="10">
        <f t="shared" si="20"/>
        <v>0</v>
      </c>
      <c r="N49" s="10">
        <f t="shared" si="20"/>
        <v>0</v>
      </c>
      <c r="O49" s="10">
        <f t="shared" si="20"/>
        <v>0</v>
      </c>
      <c r="P49" s="10">
        <f t="shared" si="20"/>
        <v>0</v>
      </c>
      <c r="Q49" s="10">
        <f t="shared" si="20"/>
        <v>0</v>
      </c>
      <c r="R49" s="20">
        <f t="shared" si="20"/>
        <v>51000000</v>
      </c>
      <c r="S49" s="10">
        <f t="shared" si="20"/>
        <v>44379944.59</v>
      </c>
      <c r="T49" s="27">
        <f t="shared" si="16"/>
        <v>79.9638641261261</v>
      </c>
      <c r="U49" s="28">
        <f t="shared" si="17"/>
        <v>87.0194991960784</v>
      </c>
      <c r="V49" s="30"/>
    </row>
    <row r="50" ht="33" customHeight="1" spans="1:22">
      <c r="A50" s="16" t="s">
        <v>111</v>
      </c>
      <c r="B50" s="17" t="s">
        <v>112</v>
      </c>
      <c r="C50" s="18">
        <v>55500000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40">
        <v>51000000</v>
      </c>
      <c r="S50" s="18">
        <v>44379944.59</v>
      </c>
      <c r="T50" s="41">
        <f t="shared" si="16"/>
        <v>79.9638641261261</v>
      </c>
      <c r="U50" s="42">
        <f t="shared" si="17"/>
        <v>87.0194991960784</v>
      </c>
      <c r="V50" s="30"/>
    </row>
    <row r="51" s="2" customFormat="1" ht="92.25" customHeight="1" spans="1:22">
      <c r="A51" s="8" t="s">
        <v>113</v>
      </c>
      <c r="B51" s="9" t="s">
        <v>114</v>
      </c>
      <c r="C51" s="10">
        <f t="shared" ref="C51:S51" si="21">C52</f>
        <v>-623877.03</v>
      </c>
      <c r="D51" s="10">
        <f t="shared" si="21"/>
        <v>0</v>
      </c>
      <c r="E51" s="10">
        <f t="shared" si="21"/>
        <v>0</v>
      </c>
      <c r="F51" s="10">
        <f t="shared" si="21"/>
        <v>0</v>
      </c>
      <c r="G51" s="10">
        <f t="shared" si="21"/>
        <v>0</v>
      </c>
      <c r="H51" s="10">
        <f t="shared" si="21"/>
        <v>0</v>
      </c>
      <c r="I51" s="10">
        <f t="shared" si="21"/>
        <v>0</v>
      </c>
      <c r="J51" s="10">
        <f t="shared" si="21"/>
        <v>0</v>
      </c>
      <c r="K51" s="10">
        <f t="shared" si="21"/>
        <v>0</v>
      </c>
      <c r="L51" s="10">
        <f t="shared" si="21"/>
        <v>0</v>
      </c>
      <c r="M51" s="10">
        <f t="shared" si="21"/>
        <v>0</v>
      </c>
      <c r="N51" s="10">
        <f t="shared" si="21"/>
        <v>0</v>
      </c>
      <c r="O51" s="10">
        <f t="shared" si="21"/>
        <v>0</v>
      </c>
      <c r="P51" s="10">
        <f t="shared" si="21"/>
        <v>0</v>
      </c>
      <c r="Q51" s="10">
        <f t="shared" si="21"/>
        <v>0</v>
      </c>
      <c r="R51" s="20">
        <f t="shared" si="21"/>
        <v>-623877.03</v>
      </c>
      <c r="S51" s="10">
        <f t="shared" si="21"/>
        <v>-623877.03</v>
      </c>
      <c r="T51" s="27">
        <f t="shared" si="16"/>
        <v>100</v>
      </c>
      <c r="U51" s="28">
        <f t="shared" si="17"/>
        <v>100</v>
      </c>
      <c r="V51" s="30"/>
    </row>
    <row r="52" ht="81" customHeight="1" spans="1:22">
      <c r="A52" s="16" t="s">
        <v>115</v>
      </c>
      <c r="B52" s="17" t="s">
        <v>116</v>
      </c>
      <c r="C52" s="18">
        <v>-623877.03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>
        <v>-623877.03</v>
      </c>
      <c r="S52" s="18">
        <v>-623877.03</v>
      </c>
      <c r="T52" s="41">
        <f t="shared" si="16"/>
        <v>100</v>
      </c>
      <c r="U52" s="42">
        <f t="shared" si="17"/>
        <v>100</v>
      </c>
      <c r="V52" s="30"/>
    </row>
    <row r="53" spans="3:19"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3:19"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3:19"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3:19"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3:19"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</row>
  </sheetData>
  <mergeCells count="3">
    <mergeCell ref="A1:U1"/>
    <mergeCell ref="A2:U2"/>
    <mergeCell ref="T4:U4"/>
  </mergeCells>
  <pageMargins left="0.7" right="0.7" top="0.75" bottom="0.75" header="0.511805555555555" footer="0.511805555555555"/>
  <pageSetup paperSize="9" scale="58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OrlovaON</cp:lastModifiedBy>
  <cp:revision>22</cp:revision>
  <dcterms:created xsi:type="dcterms:W3CDTF">2017-04-12T08:49:00Z</dcterms:created>
  <cp:lastPrinted>2022-05-18T08:20:00Z</cp:lastPrinted>
  <dcterms:modified xsi:type="dcterms:W3CDTF">2022-10-31T14:13:59Z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1049-11.2.0.11380</vt:lpwstr>
  </property>
  <property fmtid="{D5CDD505-2E9C-101B-9397-08002B2CF9AE}" pid="13" name="ICV">
    <vt:lpwstr>0626CBC65A8E43658C32813CBD357813</vt:lpwstr>
  </property>
</Properties>
</file>